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0" windowWidth="19040" windowHeight="12680" tabRatio="278" activeTab="0"/>
  </bookViews>
  <sheets>
    <sheet name="Binomial" sheetId="1" r:id="rId1"/>
    <sheet name="Full" sheetId="2" r:id="rId2"/>
    <sheet name="coins" sheetId="3" r:id="rId3"/>
    <sheet name="Flies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<sst xmlns="http://schemas.openxmlformats.org/spreadsheetml/2006/main" count="10" uniqueCount="10">
  <si>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Binomial probabilities for 60 trials</t>
  </si>
  <si>
    <t>p</t>
  </si>
  <si>
    <t>q</t>
  </si>
  <si>
    <t>r</t>
  </si>
  <si>
    <t>nCr</t>
  </si>
  <si>
    <t>p^r</t>
  </si>
  <si>
    <t>q^(n – r)</t>
  </si>
  <si>
    <t>P(n)</t>
  </si>
  <si>
    <t>% CP</t>
  </si>
  <si>
    <t>%P(n)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</si>
</sst>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"/>
    <numFmt numFmtId="167" formatCode="0.0"/>
  </numFmts>
  <fonts count="10">
    <font>
      <sz val="10"/>
      <name val="Arial"/>
      <family val="2"/>
    </font>
    <font>
      <sz val="7.2"/>
      <name val="Arial"/>
      <family val="5"/>
    </font>
    <font>
      <sz val="5.9"/>
      <name val="Arial"/>
      <family val="5"/>
    </font>
    <font>
      <sz val="7.4"/>
      <name val="Arial"/>
      <family val="5"/>
    </font>
    <font>
      <sz val="8"/>
      <name val="Arial"/>
      <family val="5"/>
    </font>
    <font>
      <sz val="12"/>
      <name val="Arial"/>
      <family val="5"/>
    </font>
    <font>
      <sz val="8"/>
      <name val="Verdana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binomial probabilities for 60 trials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binomial probabilities</c:v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Binomial!$A$7:$A$67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Binomial!$G$7:$G$67</c:f>
              <c:numCache>
                <c:ptCount val="61"/>
                <c:pt idx="0">
                  <c:v>3.1891562929491273E-06</c:v>
                </c:pt>
                <c:pt idx="1">
                  <c:v>6.378312585898255E-05</c:v>
                </c:pt>
                <c:pt idx="2">
                  <c:v>0.0006272007376133283</c:v>
                </c:pt>
                <c:pt idx="3">
                  <c:v>0.004041960309063672</c:v>
                </c:pt>
                <c:pt idx="4">
                  <c:v>0.01919931146805244</c:v>
                </c:pt>
                <c:pt idx="5">
                  <c:v>0.07167742948072912</c:v>
                </c:pt>
                <c:pt idx="6">
                  <c:v>0.2190143678577835</c:v>
                </c:pt>
                <c:pt idx="7">
                  <c:v>0.5631798030628714</c:v>
                </c:pt>
                <c:pt idx="8">
                  <c:v>1.2436887317638416</c:v>
                </c:pt>
                <c:pt idx="9">
                  <c:v>2.3952523722859174</c:v>
                </c:pt>
                <c:pt idx="10">
                  <c:v>4.071929032886058</c:v>
                </c:pt>
                <c:pt idx="11">
                  <c:v>6.169589443766755</c:v>
                </c:pt>
                <c:pt idx="12">
                  <c:v>8.397496742904755</c:v>
                </c:pt>
                <c:pt idx="13">
                  <c:v>10.335380606651997</c:v>
                </c:pt>
                <c:pt idx="14">
                  <c:v>11.565783059824858</c:v>
                </c:pt>
                <c:pt idx="15">
                  <c:v>11.822800461154307</c:v>
                </c:pt>
                <c:pt idx="16">
                  <c:v>11.083875432332151</c:v>
                </c:pt>
                <c:pt idx="17">
                  <c:v>9.562559196521859</c:v>
                </c:pt>
                <c:pt idx="18">
                  <c:v>7.614630471304444</c:v>
                </c:pt>
                <c:pt idx="19">
                  <c:v>5.610780347276958</c:v>
                </c:pt>
                <c:pt idx="20">
                  <c:v>3.8340332373059227</c:v>
                </c:pt>
                <c:pt idx="21">
                  <c:v>2.434306817337092</c:v>
                </c:pt>
                <c:pt idx="22">
                  <c:v>1.4384540284264635</c:v>
                </c:pt>
                <c:pt idx="23">
                  <c:v>0.7921920736261684</c:v>
                </c:pt>
                <c:pt idx="24">
                  <c:v>0.4070987045023367</c:v>
                </c:pt>
                <c:pt idx="25">
                  <c:v>0.19540737816112155</c:v>
                </c:pt>
                <c:pt idx="26">
                  <c:v>0.08768279789281098</c:v>
                </c:pt>
                <c:pt idx="27">
                  <c:v>0.03680512504142682</c:v>
                </c:pt>
                <c:pt idx="28">
                  <c:v>0.014459156266274842</c:v>
                </c:pt>
                <c:pt idx="29">
                  <c:v>0.005318310350813727</c:v>
                </c:pt>
                <c:pt idx="30">
                  <c:v>0.0018318624541691735</c:v>
                </c:pt>
                <c:pt idx="31">
                  <c:v>0.0005909233723126364</c:v>
                </c:pt>
                <c:pt idx="32">
                  <c:v>0.0001785081020527758</c:v>
                </c:pt>
                <c:pt idx="33">
                  <c:v>5.048713997452238E-05</c:v>
                </c:pt>
                <c:pt idx="34">
                  <c:v>1.3364242934432402E-05</c:v>
                </c:pt>
                <c:pt idx="35">
                  <c:v>3.309241107573737E-06</c:v>
                </c:pt>
                <c:pt idx="36">
                  <c:v>7.660280341605872E-07</c:v>
                </c:pt>
                <c:pt idx="37">
                  <c:v>1.6562768306174854E-07</c:v>
                </c:pt>
                <c:pt idx="38">
                  <c:v>3.341611149491418E-08</c:v>
                </c:pt>
                <c:pt idx="39">
                  <c:v>6.283371392206085E-09</c:v>
                </c:pt>
                <c:pt idx="40">
                  <c:v>1.0995899936360656E-09</c:v>
                </c:pt>
                <c:pt idx="41">
                  <c:v>1.7879512091643337E-10</c:v>
                </c:pt>
                <c:pt idx="42">
                  <c:v>2.6961169027081224E-11</c:v>
                </c:pt>
                <c:pt idx="43">
                  <c:v>3.762023585174124E-12</c:v>
                </c:pt>
                <c:pt idx="44">
                  <c:v>4.845030374845461E-13</c:v>
                </c:pt>
                <c:pt idx="45">
                  <c:v>5.742258222039071E-14</c:v>
                </c:pt>
                <c:pt idx="46">
                  <c:v>6.241585023955508E-15</c:v>
                </c:pt>
                <c:pt idx="47">
                  <c:v>6.19731846350192E-16</c:v>
                </c:pt>
                <c:pt idx="48">
                  <c:v>5.594801390661462E-17</c:v>
                </c:pt>
                <c:pt idx="49">
                  <c:v>4.5671848087032314E-18</c:v>
                </c:pt>
                <c:pt idx="50">
                  <c:v>3.3492688597157027E-19</c:v>
                </c:pt>
                <c:pt idx="51">
                  <c:v>2.1890646141932706E-20</c:v>
                </c:pt>
                <c:pt idx="52">
                  <c:v>1.2629218928038098E-21</c:v>
                </c:pt>
                <c:pt idx="53">
                  <c:v>6.354323988949982E-23</c:v>
                </c:pt>
                <c:pt idx="54">
                  <c:v>2.7456955507808583E-24</c:v>
                </c:pt>
                <c:pt idx="55">
                  <c:v>9.984347457384939E-26</c:v>
                </c:pt>
                <c:pt idx="56">
                  <c:v>2.9715319813645645E-27</c:v>
                </c:pt>
                <c:pt idx="57">
                  <c:v>6.950952003191964E-29</c:v>
                </c:pt>
                <c:pt idx="58">
                  <c:v>1.1984400005503386E-30</c:v>
                </c:pt>
                <c:pt idx="59">
                  <c:v>1.3541694921472752E-32</c:v>
                </c:pt>
                <c:pt idx="60">
                  <c:v>7.52316384526264E-35</c:v>
                </c:pt>
              </c:numCache>
            </c:numRef>
          </c:val>
        </c:ser>
        <c:gapWidth val="0"/>
        <c:axId val="18837628"/>
        <c:axId val="35320925"/>
      </c:bar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desired outcomes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20925"/>
        <c:crosses val="autoZero"/>
        <c:auto val="1"/>
        <c:lblOffset val="0"/>
        <c:noMultiLvlLbl val="0"/>
      </c:catAx>
      <c:valAx>
        <c:axId val="3532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37628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Binomial probabilities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Binomial!$A$25:$A$49</c:f>
              <c:numCache>
                <c:ptCount val="2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</c:numCache>
            </c:numRef>
          </c:xVal>
          <c:yVal>
            <c:numRef>
              <c:f>Binomial!$G$25:$G$49</c:f>
              <c:numCache>
                <c:ptCount val="25"/>
                <c:pt idx="0">
                  <c:v>0.08023352518318153</c:v>
                </c:pt>
                <c:pt idx="1">
                  <c:v>0.17735831882598024</c:v>
                </c:pt>
                <c:pt idx="2">
                  <c:v>0.3635845535932596</c:v>
                </c:pt>
                <c:pt idx="3">
                  <c:v>0.6925420068443034</c:v>
                </c:pt>
                <c:pt idx="4">
                  <c:v>1.2276881030421745</c:v>
                </c:pt>
                <c:pt idx="5">
                  <c:v>2.0283542572001143</c:v>
                </c:pt>
                <c:pt idx="6">
                  <c:v>3.127046146516844</c:v>
                </c:pt>
                <c:pt idx="7">
                  <c:v>4.502946450984255</c:v>
                </c:pt>
                <c:pt idx="8">
                  <c:v>6.061658684017268</c:v>
                </c:pt>
                <c:pt idx="9">
                  <c:v>7.633199824318037</c:v>
                </c:pt>
                <c:pt idx="10">
                  <c:v>8.996271221517699</c:v>
                </c:pt>
                <c:pt idx="11">
                  <c:v>9.92691996857124</c:v>
                </c:pt>
                <c:pt idx="12">
                  <c:v>10.257817300856953</c:v>
                </c:pt>
                <c:pt idx="13">
                  <c:v>9.92691996857124</c:v>
                </c:pt>
                <c:pt idx="14">
                  <c:v>8.996271221517699</c:v>
                </c:pt>
                <c:pt idx="15">
                  <c:v>7.633199824318037</c:v>
                </c:pt>
                <c:pt idx="16">
                  <c:v>6.061658684017268</c:v>
                </c:pt>
                <c:pt idx="17">
                  <c:v>4.502946450984255</c:v>
                </c:pt>
                <c:pt idx="18">
                  <c:v>3.127046146516844</c:v>
                </c:pt>
                <c:pt idx="19">
                  <c:v>2.0283542572001143</c:v>
                </c:pt>
                <c:pt idx="20">
                  <c:v>1.2276881030421745</c:v>
                </c:pt>
                <c:pt idx="21">
                  <c:v>0.6925420068443034</c:v>
                </c:pt>
                <c:pt idx="22">
                  <c:v>0.3635845535932596</c:v>
                </c:pt>
                <c:pt idx="23">
                  <c:v>0.17735831882598024</c:v>
                </c:pt>
                <c:pt idx="24">
                  <c:v>0.08023352518318153</c:v>
                </c:pt>
              </c:numCache>
            </c:numRef>
          </c:yVal>
          <c:smooth val="1"/>
        </c:ser>
        <c:axId val="49452870"/>
        <c:axId val="42422647"/>
      </c:scatterChart>
      <c:valAx>
        <c:axId val="49452870"/>
        <c:scaling>
          <c:orientation val="minMax"/>
          <c:max val="42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heads in 60 tosses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9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crossBetween val="midCat"/>
        <c:dispUnits/>
        <c:majorUnit val="2"/>
        <c:minorUnit val="1"/>
      </c:valAx>
      <c:valAx>
        <c:axId val="4242264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9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Binomial probabilities, p=0.25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Binomial!$A$11:$A$34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xVal>
          <c:yVal>
            <c:numRef>
              <c:f>Binomial!$G$11:$G$34</c:f>
              <c:numCache>
                <c:ptCount val="24"/>
                <c:pt idx="0">
                  <c:v>4.2295594110397516E-11</c:v>
                </c:pt>
                <c:pt idx="1">
                  <c:v>4.737106540364523E-10</c:v>
                </c:pt>
                <c:pt idx="2">
                  <c:v>4.342347662000813E-09</c:v>
                </c:pt>
                <c:pt idx="3">
                  <c:v>3.349811053543482E-08</c:v>
                </c:pt>
                <c:pt idx="4">
                  <c:v>2.2192498229725582E-07</c:v>
                </c:pt>
                <c:pt idx="5">
                  <c:v>1.2822332310508115E-06</c:v>
                </c:pt>
                <c:pt idx="6">
                  <c:v>6.539389478359137E-06</c:v>
                </c:pt>
                <c:pt idx="7">
                  <c:v>2.9724497628905167E-05</c:v>
                </c:pt>
                <c:pt idx="8">
                  <c:v>0.00012137503198469616</c:v>
                </c:pt>
                <c:pt idx="9">
                  <c:v>0.0004481539642511854</c:v>
                </c:pt>
                <c:pt idx="10">
                  <c:v>0.001504516879986123</c:v>
                </c:pt>
                <c:pt idx="11">
                  <c:v>0.004613851765290781</c:v>
                </c:pt>
                <c:pt idx="12">
                  <c:v>0.012976458089880308</c:v>
                </c:pt>
                <c:pt idx="13">
                  <c:v>0.03358612682086669</c:v>
                </c:pt>
                <c:pt idx="14">
                  <c:v>0.08023352518318153</c:v>
                </c:pt>
                <c:pt idx="15">
                  <c:v>0.17735831882598024</c:v>
                </c:pt>
                <c:pt idx="16">
                  <c:v>0.3635845535932596</c:v>
                </c:pt>
                <c:pt idx="17">
                  <c:v>0.6925420068443034</c:v>
                </c:pt>
                <c:pt idx="18">
                  <c:v>1.2276881030421745</c:v>
                </c:pt>
                <c:pt idx="19">
                  <c:v>2.0283542572001143</c:v>
                </c:pt>
                <c:pt idx="20">
                  <c:v>3.127046146516844</c:v>
                </c:pt>
                <c:pt idx="21">
                  <c:v>4.502946450984255</c:v>
                </c:pt>
                <c:pt idx="22">
                  <c:v>6.061658684017268</c:v>
                </c:pt>
                <c:pt idx="23">
                  <c:v>7.633199824318037</c:v>
                </c:pt>
              </c:numCache>
            </c:numRef>
          </c:yVal>
          <c:smooth val="1"/>
        </c:ser>
        <c:axId val="46259504"/>
        <c:axId val="13682353"/>
      </c:scatterChart>
      <c:valAx>
        <c:axId val="46259504"/>
        <c:scaling>
          <c:orientation val="minMax"/>
          <c:max val="2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vestigial winged flies in 60 offspring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crossBetween val="midCat"/>
        <c:dispUnits/>
        <c:majorUnit val="1"/>
        <c:minorUnit val="1"/>
      </c:valAx>
      <c:valAx>
        <c:axId val="136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4</xdr:col>
      <xdr:colOff>638175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76200" y="57150"/>
        <a:ext cx="3648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9</xdr:row>
      <xdr:rowOff>133350</xdr:rowOff>
    </xdr:from>
    <xdr:to>
      <xdr:col>1</xdr:col>
      <xdr:colOff>180975</xdr:colOff>
      <xdr:row>18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00" y="1590675"/>
          <a:ext cx="0" cy="1428750"/>
        </a:xfrm>
        <a:prstGeom prst="line">
          <a:avLst/>
        </a:prstGeom>
        <a:noFill/>
        <a:ln w="360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10</xdr:row>
      <xdr:rowOff>0</xdr:rowOff>
    </xdr:from>
    <xdr:to>
      <xdr:col>3</xdr:col>
      <xdr:colOff>752475</xdr:colOff>
      <xdr:row>18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067050" y="1619250"/>
          <a:ext cx="0" cy="1400175"/>
        </a:xfrm>
        <a:prstGeom prst="line">
          <a:avLst/>
        </a:prstGeom>
        <a:noFill/>
        <a:ln w="360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5</xdr:col>
      <xdr:colOff>428625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7150" y="66675"/>
        <a:ext cx="42291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10</xdr:row>
      <xdr:rowOff>66675</xdr:rowOff>
    </xdr:from>
    <xdr:to>
      <xdr:col>1</xdr:col>
      <xdr:colOff>457200</xdr:colOff>
      <xdr:row>19</xdr:row>
      <xdr:rowOff>28575</xdr:rowOff>
    </xdr:to>
    <xdr:sp>
      <xdr:nvSpPr>
        <xdr:cNvPr id="2" name="Line 2"/>
        <xdr:cNvSpPr>
          <a:spLocks/>
        </xdr:cNvSpPr>
      </xdr:nvSpPr>
      <xdr:spPr>
        <a:xfrm>
          <a:off x="1228725" y="1685925"/>
          <a:ext cx="0" cy="1419225"/>
        </a:xfrm>
        <a:prstGeom prst="line">
          <a:avLst/>
        </a:prstGeom>
        <a:noFill/>
        <a:ln w="360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123825</xdr:rowOff>
    </xdr:from>
    <xdr:to>
      <xdr:col>4</xdr:col>
      <xdr:colOff>114300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00400" y="1581150"/>
          <a:ext cx="0" cy="1419225"/>
        </a:xfrm>
        <a:prstGeom prst="line">
          <a:avLst/>
        </a:prstGeom>
        <a:noFill/>
        <a:ln w="360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50" zoomScaleNormal="150" workbookViewId="0" topLeftCell="A1">
      <selection activeCell="C3" sqref="C3"/>
    </sheetView>
  </sheetViews>
  <sheetFormatPr defaultColWidth="11.421875" defaultRowHeight="12.75"/>
  <cols>
    <col min="1" max="1" width="8.28125" style="0" customWidth="1"/>
    <col min="2" max="2" width="23.8515625" style="0" customWidth="1"/>
    <col min="3" max="3" width="11.421875" style="1" customWidth="1"/>
    <col min="4" max="4" width="11.421875" style="2" customWidth="1"/>
    <col min="5" max="5" width="11.421875" style="1" customWidth="1"/>
    <col min="6" max="6" width="11.421875" style="3" customWidth="1"/>
    <col min="7" max="7" width="11.421875" style="4" customWidth="1"/>
  </cols>
  <sheetData>
    <row r="1" ht="12">
      <c r="A1" t="s">
        <v>0</v>
      </c>
    </row>
    <row r="3" spans="1:2" ht="12">
      <c r="A3" s="5" t="s">
        <v>1</v>
      </c>
      <c r="B3" s="5">
        <v>0.25</v>
      </c>
    </row>
    <row r="4" spans="1:2" ht="12">
      <c r="A4" s="5" t="s">
        <v>2</v>
      </c>
      <c r="B4" s="5">
        <f>1-B3</f>
        <v>0.75</v>
      </c>
    </row>
    <row r="6" spans="1:7" ht="12">
      <c r="A6" s="5" t="s">
        <v>3</v>
      </c>
      <c r="B6" s="5" t="s">
        <v>4</v>
      </c>
      <c r="C6" s="6" t="s">
        <v>5</v>
      </c>
      <c r="D6" s="7" t="s">
        <v>6</v>
      </c>
      <c r="E6" s="6" t="s">
        <v>7</v>
      </c>
      <c r="F6" s="8" t="s">
        <v>8</v>
      </c>
      <c r="G6" s="9" t="s">
        <v>9</v>
      </c>
    </row>
    <row r="7" spans="1:7" ht="12">
      <c r="A7">
        <v>0</v>
      </c>
      <c r="B7">
        <f aca="true" t="shared" si="0" ref="B7:B38">COMBIN(60,A7)</f>
        <v>1</v>
      </c>
      <c r="C7" s="1">
        <f aca="true" t="shared" si="1" ref="C7:C38">$B$3^A7</f>
        <v>1</v>
      </c>
      <c r="D7" s="2">
        <f aca="true" t="shared" si="2" ref="D7:D38">$B$4^(60-A7)</f>
        <v>3.189156292949127E-08</v>
      </c>
      <c r="E7" s="1">
        <f aca="true" t="shared" si="3" ref="E7:E38">B7*C7*D7</f>
        <v>3.189156292949127E-08</v>
      </c>
      <c r="F7" s="3">
        <f>100*E7</f>
        <v>3.1891562929491273E-06</v>
      </c>
      <c r="G7" s="4">
        <f aca="true" t="shared" si="4" ref="G7:G38">E7*100</f>
        <v>3.1891562929491273E-06</v>
      </c>
    </row>
    <row r="8" spans="1:7" ht="12">
      <c r="A8">
        <v>1</v>
      </c>
      <c r="B8">
        <f t="shared" si="0"/>
        <v>60</v>
      </c>
      <c r="C8" s="1">
        <f t="shared" si="1"/>
        <v>0.25</v>
      </c>
      <c r="D8" s="2">
        <f t="shared" si="2"/>
        <v>4.2522083905988365E-08</v>
      </c>
      <c r="E8" s="1">
        <f t="shared" si="3"/>
        <v>6.378312585898255E-07</v>
      </c>
      <c r="F8" s="3">
        <f aca="true" t="shared" si="5" ref="F8:F39">F7+100*E8</f>
        <v>6.697228215193167E-05</v>
      </c>
      <c r="G8" s="4">
        <f t="shared" si="4"/>
        <v>6.378312585898255E-05</v>
      </c>
    </row>
    <row r="9" spans="1:7" ht="12">
      <c r="A9">
        <v>2</v>
      </c>
      <c r="B9">
        <f t="shared" si="0"/>
        <v>1770</v>
      </c>
      <c r="C9" s="1">
        <f t="shared" si="1"/>
        <v>0.0625</v>
      </c>
      <c r="D9" s="2">
        <f t="shared" si="2"/>
        <v>5.669611187465115E-08</v>
      </c>
      <c r="E9" s="1">
        <f t="shared" si="3"/>
        <v>6.272007376133284E-06</v>
      </c>
      <c r="F9" s="3">
        <f t="shared" si="5"/>
        <v>0.00069417301976526</v>
      </c>
      <c r="G9" s="4">
        <f t="shared" si="4"/>
        <v>0.0006272007376133283</v>
      </c>
    </row>
    <row r="10" spans="1:7" ht="12">
      <c r="A10">
        <v>3</v>
      </c>
      <c r="B10">
        <f t="shared" si="0"/>
        <v>34220</v>
      </c>
      <c r="C10" s="1">
        <f t="shared" si="1"/>
        <v>0.015625</v>
      </c>
      <c r="D10" s="2">
        <f t="shared" si="2"/>
        <v>7.55948158328682E-08</v>
      </c>
      <c r="E10" s="1">
        <f t="shared" si="3"/>
        <v>4.0419603090636716E-05</v>
      </c>
      <c r="F10" s="3">
        <f t="shared" si="5"/>
        <v>0.004736133328828932</v>
      </c>
      <c r="G10" s="4">
        <f t="shared" si="4"/>
        <v>0.004041960309063672</v>
      </c>
    </row>
    <row r="11" spans="1:7" ht="12">
      <c r="A11">
        <v>4</v>
      </c>
      <c r="B11">
        <f t="shared" si="0"/>
        <v>487635</v>
      </c>
      <c r="C11" s="1">
        <f t="shared" si="1"/>
        <v>0.00390625</v>
      </c>
      <c r="D11" s="2">
        <f t="shared" si="2"/>
        <v>1.007930877771576E-07</v>
      </c>
      <c r="E11" s="1">
        <f t="shared" si="3"/>
        <v>0.0001919931146805244</v>
      </c>
      <c r="F11" s="3">
        <f t="shared" si="5"/>
        <v>0.023935444796881374</v>
      </c>
      <c r="G11" s="4">
        <f t="shared" si="4"/>
        <v>0.01919931146805244</v>
      </c>
    </row>
    <row r="12" spans="1:7" ht="12">
      <c r="A12">
        <v>5</v>
      </c>
      <c r="B12">
        <f t="shared" si="0"/>
        <v>5461512.000000001</v>
      </c>
      <c r="C12" s="1">
        <f t="shared" si="1"/>
        <v>0.0009765625</v>
      </c>
      <c r="D12" s="2">
        <f t="shared" si="2"/>
        <v>1.343907837028768E-07</v>
      </c>
      <c r="E12" s="1">
        <f t="shared" si="3"/>
        <v>0.0007167742948072912</v>
      </c>
      <c r="F12" s="3">
        <f t="shared" si="5"/>
        <v>0.0956128742776105</v>
      </c>
      <c r="G12" s="4">
        <f t="shared" si="4"/>
        <v>0.07167742948072912</v>
      </c>
    </row>
    <row r="13" spans="1:7" ht="12">
      <c r="A13">
        <v>6</v>
      </c>
      <c r="B13">
        <f t="shared" si="0"/>
        <v>50063860.000000015</v>
      </c>
      <c r="C13" s="1">
        <f t="shared" si="1"/>
        <v>0.000244140625</v>
      </c>
      <c r="D13" s="2">
        <f t="shared" si="2"/>
        <v>1.7918771160383575E-07</v>
      </c>
      <c r="E13" s="1">
        <f t="shared" si="3"/>
        <v>0.002190143678577835</v>
      </c>
      <c r="F13" s="3">
        <f t="shared" si="5"/>
        <v>0.314627242135394</v>
      </c>
      <c r="G13" s="4">
        <f t="shared" si="4"/>
        <v>0.2190143678577835</v>
      </c>
    </row>
    <row r="14" spans="1:7" ht="12">
      <c r="A14">
        <v>7</v>
      </c>
      <c r="B14">
        <f t="shared" si="0"/>
        <v>386206919.9999999</v>
      </c>
      <c r="C14" s="1">
        <f t="shared" si="1"/>
        <v>6.103515625E-05</v>
      </c>
      <c r="D14" s="2">
        <f t="shared" si="2"/>
        <v>2.389169488051143E-07</v>
      </c>
      <c r="E14" s="1">
        <f t="shared" si="3"/>
        <v>0.005631798030628714</v>
      </c>
      <c r="F14" s="3">
        <f t="shared" si="5"/>
        <v>0.8778070451982654</v>
      </c>
      <c r="G14" s="4">
        <f t="shared" si="4"/>
        <v>0.5631798030628714</v>
      </c>
    </row>
    <row r="15" spans="1:7" ht="12">
      <c r="A15">
        <v>8</v>
      </c>
      <c r="B15">
        <f t="shared" si="0"/>
        <v>2558620845.0000005</v>
      </c>
      <c r="C15" s="1">
        <f t="shared" si="1"/>
        <v>1.52587890625E-05</v>
      </c>
      <c r="D15" s="2">
        <f t="shared" si="2"/>
        <v>3.185559317401524E-07</v>
      </c>
      <c r="E15" s="1">
        <f t="shared" si="3"/>
        <v>0.012436887317638416</v>
      </c>
      <c r="F15" s="3">
        <f t="shared" si="5"/>
        <v>2.121495776962107</v>
      </c>
      <c r="G15" s="4">
        <f t="shared" si="4"/>
        <v>1.2436887317638416</v>
      </c>
    </row>
    <row r="16" spans="1:7" ht="12">
      <c r="A16">
        <v>9</v>
      </c>
      <c r="B16">
        <f t="shared" si="0"/>
        <v>14783142660.000006</v>
      </c>
      <c r="C16" s="1">
        <f t="shared" si="1"/>
        <v>3.814697265625E-06</v>
      </c>
      <c r="D16" s="2">
        <f t="shared" si="2"/>
        <v>4.247412423202032E-07</v>
      </c>
      <c r="E16" s="1">
        <f t="shared" si="3"/>
        <v>0.023952523722859175</v>
      </c>
      <c r="F16" s="3">
        <f t="shared" si="5"/>
        <v>4.516748149248024</v>
      </c>
      <c r="G16" s="4">
        <f t="shared" si="4"/>
        <v>2.3952523722859174</v>
      </c>
    </row>
    <row r="17" spans="1:7" ht="12">
      <c r="A17">
        <v>10</v>
      </c>
      <c r="B17">
        <f t="shared" si="0"/>
        <v>75394027566</v>
      </c>
      <c r="C17" s="1">
        <f t="shared" si="1"/>
        <v>9.5367431640625E-07</v>
      </c>
      <c r="D17" s="2">
        <f t="shared" si="2"/>
        <v>5.663216564269376E-07</v>
      </c>
      <c r="E17" s="1">
        <f t="shared" si="3"/>
        <v>0.04071929032886058</v>
      </c>
      <c r="F17" s="3">
        <f t="shared" si="5"/>
        <v>8.588677182134083</v>
      </c>
      <c r="G17" s="4">
        <f t="shared" si="4"/>
        <v>4.071929032886058</v>
      </c>
    </row>
    <row r="18" spans="1:7" ht="12">
      <c r="A18">
        <v>11</v>
      </c>
      <c r="B18">
        <f t="shared" si="0"/>
        <v>342700125300</v>
      </c>
      <c r="C18" s="1">
        <f t="shared" si="1"/>
        <v>2.384185791015625E-07</v>
      </c>
      <c r="D18" s="2">
        <f t="shared" si="2"/>
        <v>7.550955419025835E-07</v>
      </c>
      <c r="E18" s="1">
        <f t="shared" si="3"/>
        <v>0.06169589443766755</v>
      </c>
      <c r="F18" s="3">
        <f t="shared" si="5"/>
        <v>14.758266625900838</v>
      </c>
      <c r="G18" s="4">
        <f t="shared" si="4"/>
        <v>6.169589443766755</v>
      </c>
    </row>
    <row r="19" spans="1:7" ht="12">
      <c r="A19">
        <v>12</v>
      </c>
      <c r="B19">
        <f t="shared" si="0"/>
        <v>1399358844975.0007</v>
      </c>
      <c r="C19" s="1">
        <f t="shared" si="1"/>
        <v>5.960464477539063E-08</v>
      </c>
      <c r="D19" s="2">
        <f t="shared" si="2"/>
        <v>1.0067940558701114E-06</v>
      </c>
      <c r="E19" s="1">
        <f t="shared" si="3"/>
        <v>0.08397496742904755</v>
      </c>
      <c r="F19" s="3">
        <f t="shared" si="5"/>
        <v>23.155763368805594</v>
      </c>
      <c r="G19" s="4">
        <f t="shared" si="4"/>
        <v>8.397496742904755</v>
      </c>
    </row>
    <row r="20" spans="1:7" ht="12">
      <c r="A20">
        <v>13</v>
      </c>
      <c r="B20">
        <f t="shared" si="0"/>
        <v>5166863427599.998</v>
      </c>
      <c r="C20" s="1">
        <f t="shared" si="1"/>
        <v>1.4901161193847656E-08</v>
      </c>
      <c r="D20" s="2">
        <f t="shared" si="2"/>
        <v>1.3423920744934817E-06</v>
      </c>
      <c r="E20" s="1">
        <f t="shared" si="3"/>
        <v>0.10335380606651996</v>
      </c>
      <c r="F20" s="3">
        <f t="shared" si="5"/>
        <v>33.49114397545759</v>
      </c>
      <c r="G20" s="4">
        <f t="shared" si="4"/>
        <v>10.335380606651997</v>
      </c>
    </row>
    <row r="21" spans="1:7" ht="12">
      <c r="A21">
        <v>14</v>
      </c>
      <c r="B21">
        <f t="shared" si="0"/>
        <v>17345898649800</v>
      </c>
      <c r="C21" s="1">
        <f t="shared" si="1"/>
        <v>3.725290298461914E-09</v>
      </c>
      <c r="D21" s="2">
        <f t="shared" si="2"/>
        <v>1.7898560993246424E-06</v>
      </c>
      <c r="E21" s="1">
        <f t="shared" si="3"/>
        <v>0.11565783059824858</v>
      </c>
      <c r="F21" s="3">
        <f t="shared" si="5"/>
        <v>45.05692703528245</v>
      </c>
      <c r="G21" s="4">
        <f t="shared" si="4"/>
        <v>11.565783059824858</v>
      </c>
    </row>
    <row r="22" spans="1:7" ht="12">
      <c r="A22">
        <v>15</v>
      </c>
      <c r="B22">
        <f t="shared" si="0"/>
        <v>53194089192720.04</v>
      </c>
      <c r="C22" s="1">
        <f t="shared" si="1"/>
        <v>9.313225746154785E-10</v>
      </c>
      <c r="D22" s="2">
        <f t="shared" si="2"/>
        <v>2.386474799099523E-06</v>
      </c>
      <c r="E22" s="1">
        <f t="shared" si="3"/>
        <v>0.11822800461154306</v>
      </c>
      <c r="F22" s="3">
        <f t="shared" si="5"/>
        <v>56.87972749643676</v>
      </c>
      <c r="G22" s="4">
        <f t="shared" si="4"/>
        <v>11.822800461154307</v>
      </c>
    </row>
    <row r="23" spans="1:7" ht="12">
      <c r="A23">
        <v>16</v>
      </c>
      <c r="B23">
        <f t="shared" si="0"/>
        <v>149608375854524.97</v>
      </c>
      <c r="C23" s="1">
        <f t="shared" si="1"/>
        <v>2.3283064365386963E-10</v>
      </c>
      <c r="D23" s="2">
        <f t="shared" si="2"/>
        <v>3.181966398799364E-06</v>
      </c>
      <c r="E23" s="1">
        <f t="shared" si="3"/>
        <v>0.11083875432332152</v>
      </c>
      <c r="F23" s="3">
        <f t="shared" si="5"/>
        <v>67.9636029287689</v>
      </c>
      <c r="G23" s="4">
        <f t="shared" si="4"/>
        <v>11.083875432332151</v>
      </c>
    </row>
    <row r="24" spans="1:7" ht="12">
      <c r="A24">
        <v>17</v>
      </c>
      <c r="B24">
        <f t="shared" si="0"/>
        <v>387221678682300</v>
      </c>
      <c r="C24" s="1">
        <f t="shared" si="1"/>
        <v>5.820766091346741E-11</v>
      </c>
      <c r="D24" s="2">
        <f t="shared" si="2"/>
        <v>4.2426218650658185E-06</v>
      </c>
      <c r="E24" s="1">
        <f t="shared" si="3"/>
        <v>0.09562559196521858</v>
      </c>
      <c r="F24" s="3">
        <f t="shared" si="5"/>
        <v>77.52616212529077</v>
      </c>
      <c r="G24" s="4">
        <f t="shared" si="4"/>
        <v>9.562559196521859</v>
      </c>
    </row>
    <row r="25" spans="1:7" ht="12">
      <c r="A25">
        <v>18</v>
      </c>
      <c r="B25">
        <f t="shared" si="0"/>
        <v>925029565741050</v>
      </c>
      <c r="C25" s="1">
        <f t="shared" si="1"/>
        <v>1.4551915228366852E-11</v>
      </c>
      <c r="D25" s="2">
        <f t="shared" si="2"/>
        <v>5.656829153421092E-06</v>
      </c>
      <c r="E25" s="1">
        <f t="shared" si="3"/>
        <v>0.07614630471304444</v>
      </c>
      <c r="F25" s="3">
        <f t="shared" si="5"/>
        <v>85.14079259659522</v>
      </c>
      <c r="G25" s="4">
        <f t="shared" si="4"/>
        <v>7.614630471304444</v>
      </c>
    </row>
    <row r="26" spans="1:7" ht="12">
      <c r="A26">
        <v>19</v>
      </c>
      <c r="B26">
        <f t="shared" si="0"/>
        <v>2044802197953900</v>
      </c>
      <c r="C26" s="1">
        <f t="shared" si="1"/>
        <v>3.637978807091713E-12</v>
      </c>
      <c r="D26" s="2">
        <f t="shared" si="2"/>
        <v>7.542438871228123E-06</v>
      </c>
      <c r="E26" s="1">
        <f t="shared" si="3"/>
        <v>0.056107803472769585</v>
      </c>
      <c r="F26" s="3">
        <f t="shared" si="5"/>
        <v>90.75157294387218</v>
      </c>
      <c r="G26" s="4">
        <f t="shared" si="4"/>
        <v>5.610780347276958</v>
      </c>
    </row>
    <row r="27" spans="1:7" ht="12">
      <c r="A27">
        <v>20</v>
      </c>
      <c r="B27">
        <f t="shared" si="0"/>
        <v>4191844505805496</v>
      </c>
      <c r="C27" s="1">
        <f t="shared" si="1"/>
        <v>9.094947017729282E-13</v>
      </c>
      <c r="D27" s="2">
        <f t="shared" si="2"/>
        <v>1.0056585161637497E-05</v>
      </c>
      <c r="E27" s="1">
        <f t="shared" si="3"/>
        <v>0.03834033237305923</v>
      </c>
      <c r="F27" s="3">
        <f t="shared" si="5"/>
        <v>94.5856061811781</v>
      </c>
      <c r="G27" s="4">
        <f t="shared" si="4"/>
        <v>3.8340332373059227</v>
      </c>
    </row>
    <row r="28" spans="1:7" ht="12">
      <c r="A28">
        <v>21</v>
      </c>
      <c r="B28">
        <f t="shared" si="0"/>
        <v>7984465725343797</v>
      </c>
      <c r="C28" s="1">
        <f t="shared" si="1"/>
        <v>2.2737367544323206E-13</v>
      </c>
      <c r="D28" s="2">
        <f t="shared" si="2"/>
        <v>1.3408780215516662E-05</v>
      </c>
      <c r="E28" s="1">
        <f t="shared" si="3"/>
        <v>0.02434306817337092</v>
      </c>
      <c r="F28" s="3">
        <f t="shared" si="5"/>
        <v>97.01991299851518</v>
      </c>
      <c r="G28" s="4">
        <f t="shared" si="4"/>
        <v>2.434306817337092</v>
      </c>
    </row>
    <row r="29" spans="1:7" ht="12">
      <c r="A29">
        <v>22</v>
      </c>
      <c r="B29">
        <f t="shared" si="0"/>
        <v>14154280149473096</v>
      </c>
      <c r="C29" s="1">
        <f t="shared" si="1"/>
        <v>5.684341886080802E-14</v>
      </c>
      <c r="D29" s="2">
        <f t="shared" si="2"/>
        <v>1.7878373620688882E-05</v>
      </c>
      <c r="E29" s="1">
        <f t="shared" si="3"/>
        <v>0.014384540284264636</v>
      </c>
      <c r="F29" s="3">
        <f t="shared" si="5"/>
        <v>98.45836702694164</v>
      </c>
      <c r="G29" s="4">
        <f t="shared" si="4"/>
        <v>1.4384540284264635</v>
      </c>
    </row>
    <row r="30" spans="1:7" ht="12">
      <c r="A30">
        <v>23</v>
      </c>
      <c r="B30">
        <f t="shared" si="0"/>
        <v>23385332420868590</v>
      </c>
      <c r="C30" s="1">
        <f t="shared" si="1"/>
        <v>1.4210854715202004E-14</v>
      </c>
      <c r="D30" s="2">
        <f t="shared" si="2"/>
        <v>2.3837831494251845E-05</v>
      </c>
      <c r="E30" s="1">
        <f t="shared" si="3"/>
        <v>0.007921920736261684</v>
      </c>
      <c r="F30" s="3">
        <f t="shared" si="5"/>
        <v>99.25055910056781</v>
      </c>
      <c r="G30" s="4">
        <f t="shared" si="4"/>
        <v>0.7921920736261684</v>
      </c>
    </row>
    <row r="31" spans="1:7" ht="12">
      <c r="A31">
        <v>24</v>
      </c>
      <c r="B31">
        <f t="shared" si="0"/>
        <v>36052387482172424</v>
      </c>
      <c r="C31" s="1">
        <f t="shared" si="1"/>
        <v>3.552713678800501E-15</v>
      </c>
      <c r="D31" s="2">
        <f t="shared" si="2"/>
        <v>3.178377532566913E-05</v>
      </c>
      <c r="E31" s="1">
        <f t="shared" si="3"/>
        <v>0.004070987045023367</v>
      </c>
      <c r="F31" s="3">
        <f t="shared" si="5"/>
        <v>99.65765780507014</v>
      </c>
      <c r="G31" s="4">
        <f t="shared" si="4"/>
        <v>0.4070987045023367</v>
      </c>
    </row>
    <row r="32" spans="1:7" ht="12">
      <c r="A32">
        <v>25</v>
      </c>
      <c r="B32">
        <f t="shared" si="0"/>
        <v>51915437974328290</v>
      </c>
      <c r="C32" s="1">
        <f t="shared" si="1"/>
        <v>8.881784197001252E-16</v>
      </c>
      <c r="D32" s="2">
        <f t="shared" si="2"/>
        <v>4.2378367100892165E-05</v>
      </c>
      <c r="E32" s="1">
        <f t="shared" si="3"/>
        <v>0.0019540737816112156</v>
      </c>
      <c r="F32" s="3">
        <f t="shared" si="5"/>
        <v>99.85306518323127</v>
      </c>
      <c r="G32" s="4">
        <f t="shared" si="4"/>
        <v>0.19540737816112155</v>
      </c>
    </row>
    <row r="33" spans="1:7" ht="12">
      <c r="A33">
        <v>26</v>
      </c>
      <c r="B33">
        <f t="shared" si="0"/>
        <v>69886166503903490</v>
      </c>
      <c r="C33" s="1">
        <f t="shared" si="1"/>
        <v>2.220446049250313E-16</v>
      </c>
      <c r="D33" s="2">
        <f t="shared" si="2"/>
        <v>5.650448946785622E-05</v>
      </c>
      <c r="E33" s="1">
        <f t="shared" si="3"/>
        <v>0.0008768279789281099</v>
      </c>
      <c r="F33" s="3">
        <f t="shared" si="5"/>
        <v>99.94074798112408</v>
      </c>
      <c r="G33" s="4">
        <f t="shared" si="4"/>
        <v>0.08768279789281098</v>
      </c>
    </row>
    <row r="34" spans="1:7" ht="12">
      <c r="A34">
        <v>27</v>
      </c>
      <c r="B34">
        <f t="shared" si="0"/>
        <v>88004802264174720</v>
      </c>
      <c r="C34" s="1">
        <f t="shared" si="1"/>
        <v>5.551115123125783E-17</v>
      </c>
      <c r="D34" s="2">
        <f t="shared" si="2"/>
        <v>7.533931929047496E-05</v>
      </c>
      <c r="E34" s="1">
        <f t="shared" si="3"/>
        <v>0.0003680512504142682</v>
      </c>
      <c r="F34" s="3">
        <f t="shared" si="5"/>
        <v>99.9775531061655</v>
      </c>
      <c r="G34" s="4">
        <f t="shared" si="4"/>
        <v>0.03680512504142682</v>
      </c>
    </row>
    <row r="35" spans="1:7" ht="12">
      <c r="A35">
        <v>28</v>
      </c>
      <c r="B35">
        <f t="shared" si="0"/>
        <v>1.0371994552563462E+17</v>
      </c>
      <c r="C35" s="1">
        <f t="shared" si="1"/>
        <v>1.3877787807814457E-17</v>
      </c>
      <c r="D35" s="2">
        <f t="shared" si="2"/>
        <v>0.00010045242572063329</v>
      </c>
      <c r="E35" s="1">
        <f t="shared" si="3"/>
        <v>0.0001445915626627484</v>
      </c>
      <c r="F35" s="3">
        <f t="shared" si="5"/>
        <v>99.99201226243177</v>
      </c>
      <c r="G35" s="4">
        <f t="shared" si="4"/>
        <v>0.014459156266274842</v>
      </c>
    </row>
    <row r="36" spans="1:7" ht="12">
      <c r="A36">
        <v>29</v>
      </c>
      <c r="B36">
        <f t="shared" si="0"/>
        <v>1.1444959506276909E+17</v>
      </c>
      <c r="C36" s="1">
        <f t="shared" si="1"/>
        <v>3.469446951953614E-18</v>
      </c>
      <c r="D36" s="2">
        <f t="shared" si="2"/>
        <v>0.00013393656762751105</v>
      </c>
      <c r="E36" s="1">
        <f t="shared" si="3"/>
        <v>5.318310350813727E-05</v>
      </c>
      <c r="F36" s="3">
        <f t="shared" si="5"/>
        <v>99.99733057278259</v>
      </c>
      <c r="G36" s="4">
        <f t="shared" si="4"/>
        <v>0.005318310350813727</v>
      </c>
    </row>
    <row r="37" spans="1:7" ht="12">
      <c r="A37">
        <v>30</v>
      </c>
      <c r="B37">
        <f t="shared" si="0"/>
        <v>1.1826458156486144E+17</v>
      </c>
      <c r="C37" s="1">
        <f t="shared" si="1"/>
        <v>8.673617379884035E-19</v>
      </c>
      <c r="D37" s="2">
        <f t="shared" si="2"/>
        <v>0.00017858209017001473</v>
      </c>
      <c r="E37" s="1">
        <f t="shared" si="3"/>
        <v>1.8318624541691736E-05</v>
      </c>
      <c r="F37" s="3">
        <f t="shared" si="5"/>
        <v>99.99916243523676</v>
      </c>
      <c r="G37" s="4">
        <f t="shared" si="4"/>
        <v>0.0018318624541691735</v>
      </c>
    </row>
    <row r="38" spans="1:7" ht="12">
      <c r="A38">
        <v>31</v>
      </c>
      <c r="B38">
        <f t="shared" si="0"/>
        <v>1.1444959506276909E+17</v>
      </c>
      <c r="C38" s="1">
        <f t="shared" si="1"/>
        <v>2.168404344971009E-19</v>
      </c>
      <c r="D38" s="2">
        <f t="shared" si="2"/>
        <v>0.00023810945356001964</v>
      </c>
      <c r="E38" s="1">
        <f t="shared" si="3"/>
        <v>5.9092337231263635E-06</v>
      </c>
      <c r="F38" s="3">
        <f t="shared" si="5"/>
        <v>99.99975335860907</v>
      </c>
      <c r="G38" s="4">
        <f t="shared" si="4"/>
        <v>0.0005909233723126364</v>
      </c>
    </row>
    <row r="39" spans="1:7" ht="12">
      <c r="A39">
        <v>32</v>
      </c>
      <c r="B39">
        <f aca="true" t="shared" si="6" ref="B39:B70">COMBIN(60,A39)</f>
        <v>1.0371994552563462E+17</v>
      </c>
      <c r="C39" s="1">
        <f aca="true" t="shared" si="7" ref="C39:C67">$B$3^A39</f>
        <v>5.421010862427522E-20</v>
      </c>
      <c r="D39" s="2">
        <f aca="true" t="shared" si="8" ref="D39:D67">$B$4^(60-A39)</f>
        <v>0.0003174792714133595</v>
      </c>
      <c r="E39" s="1">
        <f aca="true" t="shared" si="9" ref="E39:E70">B39*C39*D39</f>
        <v>1.7850810205277581E-06</v>
      </c>
      <c r="F39" s="3">
        <f t="shared" si="5"/>
        <v>99.99993186671112</v>
      </c>
      <c r="G39" s="4">
        <f aca="true" t="shared" si="10" ref="G39:G67">E39*100</f>
        <v>0.0001785081020527758</v>
      </c>
    </row>
    <row r="40" spans="1:7" ht="12">
      <c r="A40">
        <v>33</v>
      </c>
      <c r="B40">
        <f t="shared" si="6"/>
        <v>88004802264174720</v>
      </c>
      <c r="C40" s="1">
        <f t="shared" si="7"/>
        <v>1.3552527156068805E-20</v>
      </c>
      <c r="D40" s="2">
        <f t="shared" si="8"/>
        <v>0.0004233056952178127</v>
      </c>
      <c r="E40" s="1">
        <f t="shared" si="9"/>
        <v>5.048713997452239E-07</v>
      </c>
      <c r="F40" s="3">
        <f aca="true" t="shared" si="11" ref="F40:F71">F39+100*E40</f>
        <v>99.9999823538511</v>
      </c>
      <c r="G40" s="4">
        <f t="shared" si="10"/>
        <v>5.048713997452238E-05</v>
      </c>
    </row>
    <row r="41" spans="1:7" ht="12">
      <c r="A41">
        <v>34</v>
      </c>
      <c r="B41">
        <f t="shared" si="6"/>
        <v>69886166503903490</v>
      </c>
      <c r="C41" s="1">
        <f t="shared" si="7"/>
        <v>3.3881317890172014E-21</v>
      </c>
      <c r="D41" s="2">
        <f t="shared" si="8"/>
        <v>0.0005644075936237503</v>
      </c>
      <c r="E41" s="1">
        <f t="shared" si="9"/>
        <v>1.3364242934432402E-07</v>
      </c>
      <c r="F41" s="3">
        <f t="shared" si="11"/>
        <v>99.99999571809403</v>
      </c>
      <c r="G41" s="4">
        <f t="shared" si="10"/>
        <v>1.3364242934432402E-05</v>
      </c>
    </row>
    <row r="42" spans="1:7" ht="12">
      <c r="A42">
        <v>35</v>
      </c>
      <c r="B42">
        <f t="shared" si="6"/>
        <v>51915437974328290</v>
      </c>
      <c r="C42" s="1">
        <f t="shared" si="7"/>
        <v>8.470329472543003E-22</v>
      </c>
      <c r="D42" s="2">
        <f t="shared" si="8"/>
        <v>0.0007525434581650003</v>
      </c>
      <c r="E42" s="1">
        <f t="shared" si="9"/>
        <v>3.309241107573737E-08</v>
      </c>
      <c r="F42" s="3">
        <f t="shared" si="11"/>
        <v>99.99999902733514</v>
      </c>
      <c r="G42" s="4">
        <f t="shared" si="10"/>
        <v>3.309241107573737E-06</v>
      </c>
    </row>
    <row r="43" spans="1:7" ht="12">
      <c r="A43">
        <v>36</v>
      </c>
      <c r="B43">
        <f t="shared" si="6"/>
        <v>36052387482172424</v>
      </c>
      <c r="C43" s="1">
        <f t="shared" si="7"/>
        <v>2.117582368135751E-22</v>
      </c>
      <c r="D43" s="2">
        <f t="shared" si="8"/>
        <v>0.0010033912775533338</v>
      </c>
      <c r="E43" s="1">
        <f t="shared" si="9"/>
        <v>7.660280341605872E-09</v>
      </c>
      <c r="F43" s="3">
        <f t="shared" si="11"/>
        <v>99.99999979336317</v>
      </c>
      <c r="G43" s="4">
        <f t="shared" si="10"/>
        <v>7.660280341605872E-07</v>
      </c>
    </row>
    <row r="44" spans="1:7" ht="12">
      <c r="A44">
        <v>37</v>
      </c>
      <c r="B44">
        <f t="shared" si="6"/>
        <v>23385332420868590</v>
      </c>
      <c r="C44" s="1">
        <f t="shared" si="7"/>
        <v>5.293955920339377E-23</v>
      </c>
      <c r="D44" s="2">
        <f t="shared" si="8"/>
        <v>0.0013378550367377784</v>
      </c>
      <c r="E44" s="1">
        <f t="shared" si="9"/>
        <v>1.6562768306174853E-09</v>
      </c>
      <c r="F44" s="3">
        <f t="shared" si="11"/>
        <v>99.99999995899086</v>
      </c>
      <c r="G44" s="4">
        <f t="shared" si="10"/>
        <v>1.6562768306174854E-07</v>
      </c>
    </row>
    <row r="45" spans="1:7" ht="12">
      <c r="A45">
        <v>38</v>
      </c>
      <c r="B45">
        <f t="shared" si="6"/>
        <v>14154280149473096</v>
      </c>
      <c r="C45" s="1">
        <f t="shared" si="7"/>
        <v>1.3234889800848443E-23</v>
      </c>
      <c r="D45" s="2">
        <f t="shared" si="8"/>
        <v>0.0017838067156503712</v>
      </c>
      <c r="E45" s="1">
        <f t="shared" si="9"/>
        <v>3.341611149491418E-10</v>
      </c>
      <c r="F45" s="3">
        <f t="shared" si="11"/>
        <v>99.99999999240697</v>
      </c>
      <c r="G45" s="4">
        <f t="shared" si="10"/>
        <v>3.341611149491418E-08</v>
      </c>
    </row>
    <row r="46" spans="1:7" ht="12">
      <c r="A46">
        <v>39</v>
      </c>
      <c r="B46">
        <f t="shared" si="6"/>
        <v>7984465725343797</v>
      </c>
      <c r="C46" s="1">
        <f t="shared" si="7"/>
        <v>3.308722450212111E-24</v>
      </c>
      <c r="D46" s="2">
        <f t="shared" si="8"/>
        <v>0.002378408954200495</v>
      </c>
      <c r="E46" s="1">
        <f t="shared" si="9"/>
        <v>6.283371392206085E-11</v>
      </c>
      <c r="F46" s="3">
        <f t="shared" si="11"/>
        <v>99.99999999869034</v>
      </c>
      <c r="G46" s="4">
        <f t="shared" si="10"/>
        <v>6.283371392206085E-09</v>
      </c>
    </row>
    <row r="47" spans="1:7" ht="12">
      <c r="A47">
        <v>40</v>
      </c>
      <c r="B47">
        <f t="shared" si="6"/>
        <v>4191844505805496</v>
      </c>
      <c r="C47" s="1">
        <f t="shared" si="7"/>
        <v>8.271806125530277E-25</v>
      </c>
      <c r="D47" s="2">
        <f t="shared" si="8"/>
        <v>0.0031712119389339932</v>
      </c>
      <c r="E47" s="1">
        <f t="shared" si="9"/>
        <v>1.0995899936360655E-11</v>
      </c>
      <c r="F47" s="3">
        <f t="shared" si="11"/>
        <v>99.99999999978994</v>
      </c>
      <c r="G47" s="4">
        <f t="shared" si="10"/>
        <v>1.0995899936360656E-09</v>
      </c>
    </row>
    <row r="48" spans="1:7" ht="12">
      <c r="A48">
        <v>41</v>
      </c>
      <c r="B48">
        <f t="shared" si="6"/>
        <v>2044802197953900</v>
      </c>
      <c r="C48" s="1">
        <f t="shared" si="7"/>
        <v>2.0679515313825692E-25</v>
      </c>
      <c r="D48" s="2">
        <f t="shared" si="8"/>
        <v>0.004228282585245324</v>
      </c>
      <c r="E48" s="1">
        <f t="shared" si="9"/>
        <v>1.7879512091643338E-12</v>
      </c>
      <c r="F48" s="3">
        <f t="shared" si="11"/>
        <v>99.99999999996874</v>
      </c>
      <c r="G48" s="4">
        <f t="shared" si="10"/>
        <v>1.7879512091643337E-10</v>
      </c>
    </row>
    <row r="49" spans="1:7" ht="12">
      <c r="A49">
        <v>42</v>
      </c>
      <c r="B49">
        <f t="shared" si="6"/>
        <v>925029565741050</v>
      </c>
      <c r="C49" s="1">
        <f t="shared" si="7"/>
        <v>5.169878828456423E-26</v>
      </c>
      <c r="D49" s="2">
        <f t="shared" si="8"/>
        <v>0.005637710113660432</v>
      </c>
      <c r="E49" s="1">
        <f t="shared" si="9"/>
        <v>2.696116902708122E-13</v>
      </c>
      <c r="F49" s="3">
        <f t="shared" si="11"/>
        <v>99.9999999999957</v>
      </c>
      <c r="G49" s="4">
        <f t="shared" si="10"/>
        <v>2.6961169027081224E-11</v>
      </c>
    </row>
    <row r="50" spans="1:7" ht="12">
      <c r="A50">
        <v>43</v>
      </c>
      <c r="B50">
        <f t="shared" si="6"/>
        <v>387221678682300</v>
      </c>
      <c r="C50" s="1">
        <f t="shared" si="7"/>
        <v>1.2924697071141057E-26</v>
      </c>
      <c r="D50" s="2">
        <f t="shared" si="8"/>
        <v>0.00751694681821391</v>
      </c>
      <c r="E50" s="1">
        <f t="shared" si="9"/>
        <v>3.762023585174124E-14</v>
      </c>
      <c r="F50" s="3">
        <f t="shared" si="11"/>
        <v>99.99999999999946</v>
      </c>
      <c r="G50" s="4">
        <f t="shared" si="10"/>
        <v>3.762023585174124E-12</v>
      </c>
    </row>
    <row r="51" spans="1:7" ht="12">
      <c r="A51">
        <v>44</v>
      </c>
      <c r="B51">
        <f t="shared" si="6"/>
        <v>149608375854524.97</v>
      </c>
      <c r="C51" s="1">
        <f t="shared" si="7"/>
        <v>3.2311742677852644E-27</v>
      </c>
      <c r="D51" s="2">
        <f t="shared" si="8"/>
        <v>0.010022595757618546</v>
      </c>
      <c r="E51" s="1">
        <f t="shared" si="9"/>
        <v>4.845030374845462E-15</v>
      </c>
      <c r="F51" s="3">
        <f t="shared" si="11"/>
        <v>99.99999999999994</v>
      </c>
      <c r="G51" s="4">
        <f t="shared" si="10"/>
        <v>4.845030374845461E-13</v>
      </c>
    </row>
    <row r="52" spans="1:7" ht="12">
      <c r="A52">
        <v>45</v>
      </c>
      <c r="B52">
        <f t="shared" si="6"/>
        <v>53194089192720.04</v>
      </c>
      <c r="C52" s="1">
        <f t="shared" si="7"/>
        <v>8.077935669463161E-28</v>
      </c>
      <c r="D52" s="2">
        <f t="shared" si="8"/>
        <v>0.013363461010158062</v>
      </c>
      <c r="E52" s="1">
        <f t="shared" si="9"/>
        <v>5.742258222039071E-16</v>
      </c>
      <c r="F52" s="3">
        <f t="shared" si="11"/>
        <v>100</v>
      </c>
      <c r="G52" s="4">
        <f t="shared" si="10"/>
        <v>5.742258222039071E-14</v>
      </c>
    </row>
    <row r="53" spans="1:7" ht="12">
      <c r="A53">
        <v>46</v>
      </c>
      <c r="B53">
        <f t="shared" si="6"/>
        <v>17345898649800</v>
      </c>
      <c r="C53" s="1">
        <f t="shared" si="7"/>
        <v>2.0194839173657902E-28</v>
      </c>
      <c r="D53" s="2">
        <f t="shared" si="8"/>
        <v>0.017817948013544083</v>
      </c>
      <c r="E53" s="1">
        <f t="shared" si="9"/>
        <v>6.241585023955507E-17</v>
      </c>
      <c r="F53" s="3">
        <f t="shared" si="11"/>
        <v>100</v>
      </c>
      <c r="G53" s="4">
        <f t="shared" si="10"/>
        <v>6.241585023955508E-15</v>
      </c>
    </row>
    <row r="54" spans="1:7" ht="12">
      <c r="A54">
        <v>47</v>
      </c>
      <c r="B54">
        <f t="shared" si="6"/>
        <v>5166863427599.998</v>
      </c>
      <c r="C54" s="1">
        <f t="shared" si="7"/>
        <v>5.048709793414476E-29</v>
      </c>
      <c r="D54" s="2">
        <f t="shared" si="8"/>
        <v>0.023757264018058777</v>
      </c>
      <c r="E54" s="1">
        <f t="shared" si="9"/>
        <v>6.19731846350192E-18</v>
      </c>
      <c r="F54" s="3">
        <f t="shared" si="11"/>
        <v>100</v>
      </c>
      <c r="G54" s="4">
        <f t="shared" si="10"/>
        <v>6.19731846350192E-16</v>
      </c>
    </row>
    <row r="55" spans="1:7" ht="12">
      <c r="A55">
        <v>48</v>
      </c>
      <c r="B55">
        <f t="shared" si="6"/>
        <v>1399358844975.0007</v>
      </c>
      <c r="C55" s="1">
        <f t="shared" si="7"/>
        <v>1.262177448353619E-29</v>
      </c>
      <c r="D55" s="2">
        <f t="shared" si="8"/>
        <v>0.03167635202407837</v>
      </c>
      <c r="E55" s="1">
        <f t="shared" si="9"/>
        <v>5.594801390661461E-19</v>
      </c>
      <c r="F55" s="3">
        <f t="shared" si="11"/>
        <v>100</v>
      </c>
      <c r="G55" s="4">
        <f t="shared" si="10"/>
        <v>5.594801390661462E-17</v>
      </c>
    </row>
    <row r="56" spans="1:7" ht="12">
      <c r="A56">
        <v>49</v>
      </c>
      <c r="B56">
        <f t="shared" si="6"/>
        <v>342700125300</v>
      </c>
      <c r="C56" s="1">
        <f t="shared" si="7"/>
        <v>3.1554436208840472E-30</v>
      </c>
      <c r="D56" s="2">
        <f t="shared" si="8"/>
        <v>0.04223513603210449</v>
      </c>
      <c r="E56" s="1">
        <f t="shared" si="9"/>
        <v>4.567184808703231E-20</v>
      </c>
      <c r="F56" s="3">
        <f t="shared" si="11"/>
        <v>100</v>
      </c>
      <c r="G56" s="4">
        <f t="shared" si="10"/>
        <v>4.5671848087032314E-18</v>
      </c>
    </row>
    <row r="57" spans="1:7" ht="12">
      <c r="A57">
        <v>50</v>
      </c>
      <c r="B57">
        <f t="shared" si="6"/>
        <v>75394027566</v>
      </c>
      <c r="C57" s="1">
        <f t="shared" si="7"/>
        <v>7.888609052210118E-31</v>
      </c>
      <c r="D57" s="2">
        <f t="shared" si="8"/>
        <v>0.056313514709472656</v>
      </c>
      <c r="E57" s="1">
        <f t="shared" si="9"/>
        <v>3.3492688597157027E-21</v>
      </c>
      <c r="F57" s="3">
        <f t="shared" si="11"/>
        <v>100</v>
      </c>
      <c r="G57" s="4">
        <f t="shared" si="10"/>
        <v>3.3492688597157027E-19</v>
      </c>
    </row>
    <row r="58" spans="1:7" ht="12">
      <c r="A58">
        <v>51</v>
      </c>
      <c r="B58">
        <f t="shared" si="6"/>
        <v>14783142660.000006</v>
      </c>
      <c r="C58" s="1">
        <f t="shared" si="7"/>
        <v>1.9721522630525295E-31</v>
      </c>
      <c r="D58" s="2">
        <f t="shared" si="8"/>
        <v>0.07508468627929688</v>
      </c>
      <c r="E58" s="1">
        <f t="shared" si="9"/>
        <v>2.1890646141932706E-22</v>
      </c>
      <c r="F58" s="3">
        <f t="shared" si="11"/>
        <v>100</v>
      </c>
      <c r="G58" s="4">
        <f t="shared" si="10"/>
        <v>2.1890646141932706E-20</v>
      </c>
    </row>
    <row r="59" spans="1:7" ht="12">
      <c r="A59">
        <v>52</v>
      </c>
      <c r="B59">
        <f t="shared" si="6"/>
        <v>2558620845.0000005</v>
      </c>
      <c r="C59" s="1">
        <f t="shared" si="7"/>
        <v>4.930380657631324E-32</v>
      </c>
      <c r="D59" s="2">
        <f t="shared" si="8"/>
        <v>0.1001129150390625</v>
      </c>
      <c r="E59" s="1">
        <f t="shared" si="9"/>
        <v>1.2629218928038097E-23</v>
      </c>
      <c r="F59" s="3">
        <f t="shared" si="11"/>
        <v>100</v>
      </c>
      <c r="G59" s="4">
        <f t="shared" si="10"/>
        <v>1.2629218928038098E-21</v>
      </c>
    </row>
    <row r="60" spans="1:7" ht="12">
      <c r="A60">
        <v>53</v>
      </c>
      <c r="B60">
        <f t="shared" si="6"/>
        <v>386206919.9999999</v>
      </c>
      <c r="C60" s="1">
        <f t="shared" si="7"/>
        <v>1.232595164407831E-32</v>
      </c>
      <c r="D60" s="2">
        <f t="shared" si="8"/>
        <v>0.13348388671875</v>
      </c>
      <c r="E60" s="1">
        <f t="shared" si="9"/>
        <v>6.354323988949983E-25</v>
      </c>
      <c r="F60" s="3">
        <f t="shared" si="11"/>
        <v>100</v>
      </c>
      <c r="G60" s="4">
        <f t="shared" si="10"/>
        <v>6.354323988949982E-23</v>
      </c>
    </row>
    <row r="61" spans="1:7" ht="12">
      <c r="A61">
        <v>54</v>
      </c>
      <c r="B61">
        <f t="shared" si="6"/>
        <v>50063860.000000015</v>
      </c>
      <c r="C61" s="1">
        <f t="shared" si="7"/>
        <v>3.0814879110195774E-33</v>
      </c>
      <c r="D61" s="2">
        <f t="shared" si="8"/>
        <v>0.177978515625</v>
      </c>
      <c r="E61" s="1">
        <f t="shared" si="9"/>
        <v>2.745695550780858E-26</v>
      </c>
      <c r="F61" s="3">
        <f t="shared" si="11"/>
        <v>100</v>
      </c>
      <c r="G61" s="4">
        <f t="shared" si="10"/>
        <v>2.7456955507808583E-24</v>
      </c>
    </row>
    <row r="62" spans="1:7" ht="12">
      <c r="A62">
        <v>55</v>
      </c>
      <c r="B62">
        <f t="shared" si="6"/>
        <v>5461512.000000001</v>
      </c>
      <c r="C62" s="1">
        <f t="shared" si="7"/>
        <v>7.703719777548943E-34</v>
      </c>
      <c r="D62" s="2">
        <f t="shared" si="8"/>
        <v>0.2373046875</v>
      </c>
      <c r="E62" s="1">
        <f t="shared" si="9"/>
        <v>9.984347457384938E-28</v>
      </c>
      <c r="F62" s="3">
        <f t="shared" si="11"/>
        <v>100</v>
      </c>
      <c r="G62" s="4">
        <f t="shared" si="10"/>
        <v>9.984347457384939E-26</v>
      </c>
    </row>
    <row r="63" spans="1:7" ht="12">
      <c r="A63">
        <v>56</v>
      </c>
      <c r="B63">
        <f t="shared" si="6"/>
        <v>487635</v>
      </c>
      <c r="C63" s="1">
        <f t="shared" si="7"/>
        <v>1.925929944387236E-34</v>
      </c>
      <c r="D63" s="2">
        <f t="shared" si="8"/>
        <v>0.31640625</v>
      </c>
      <c r="E63" s="1">
        <f t="shared" si="9"/>
        <v>2.9715319813645645E-29</v>
      </c>
      <c r="F63" s="3">
        <f t="shared" si="11"/>
        <v>100</v>
      </c>
      <c r="G63" s="4">
        <f t="shared" si="10"/>
        <v>2.9715319813645645E-27</v>
      </c>
    </row>
    <row r="64" spans="1:7" ht="12">
      <c r="A64">
        <v>57</v>
      </c>
      <c r="B64">
        <f t="shared" si="6"/>
        <v>34220</v>
      </c>
      <c r="C64" s="1">
        <f t="shared" si="7"/>
        <v>4.81482486096809E-35</v>
      </c>
      <c r="D64" s="2">
        <f t="shared" si="8"/>
        <v>0.421875</v>
      </c>
      <c r="E64" s="1">
        <f t="shared" si="9"/>
        <v>6.950952003191964E-31</v>
      </c>
      <c r="F64" s="3">
        <f t="shared" si="11"/>
        <v>100</v>
      </c>
      <c r="G64" s="4">
        <f t="shared" si="10"/>
        <v>6.950952003191964E-29</v>
      </c>
    </row>
    <row r="65" spans="1:7" ht="12">
      <c r="A65">
        <v>58</v>
      </c>
      <c r="B65">
        <f t="shared" si="6"/>
        <v>1770</v>
      </c>
      <c r="C65" s="1">
        <f t="shared" si="7"/>
        <v>1.2037062152420224E-35</v>
      </c>
      <c r="D65" s="2">
        <f t="shared" si="8"/>
        <v>0.5625</v>
      </c>
      <c r="E65" s="1">
        <f t="shared" si="9"/>
        <v>1.1984400005503386E-32</v>
      </c>
      <c r="F65" s="3">
        <f t="shared" si="11"/>
        <v>100</v>
      </c>
      <c r="G65" s="4">
        <f t="shared" si="10"/>
        <v>1.1984400005503386E-30</v>
      </c>
    </row>
    <row r="66" spans="1:7" ht="12">
      <c r="A66">
        <v>59</v>
      </c>
      <c r="B66">
        <f t="shared" si="6"/>
        <v>60</v>
      </c>
      <c r="C66" s="1">
        <f t="shared" si="7"/>
        <v>3.009265538105056E-36</v>
      </c>
      <c r="D66" s="2">
        <f t="shared" si="8"/>
        <v>0.75</v>
      </c>
      <c r="E66" s="1">
        <f t="shared" si="9"/>
        <v>1.3541694921472752E-34</v>
      </c>
      <c r="F66" s="3">
        <f t="shared" si="11"/>
        <v>100</v>
      </c>
      <c r="G66" s="4">
        <f t="shared" si="10"/>
        <v>1.3541694921472752E-32</v>
      </c>
    </row>
    <row r="67" spans="1:7" ht="12">
      <c r="A67">
        <v>60</v>
      </c>
      <c r="B67">
        <f t="shared" si="6"/>
        <v>1</v>
      </c>
      <c r="C67" s="1">
        <f t="shared" si="7"/>
        <v>7.52316384526264E-37</v>
      </c>
      <c r="D67" s="2">
        <f t="shared" si="8"/>
        <v>1</v>
      </c>
      <c r="E67" s="1">
        <f t="shared" si="9"/>
        <v>7.52316384526264E-37</v>
      </c>
      <c r="F67" s="3">
        <f t="shared" si="11"/>
        <v>100</v>
      </c>
      <c r="G67" s="4">
        <f t="shared" si="10"/>
        <v>7.52316384526264E-35</v>
      </c>
    </row>
    <row r="68" ht="12">
      <c r="G68" s="4">
        <f>SUM(G7:G67)</f>
        <v>100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G17" sqref="G17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E31" sqref="E3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